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O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EAI!$A$1:$H$55</definedName>
  </definedNames>
  <calcPr calcId="162913"/>
  <fileRecoveryPr autoRecover="0"/>
</workbook>
</file>

<file path=xl/calcChain.xml><?xml version="1.0" encoding="utf-8"?>
<calcChain xmlns="http://schemas.openxmlformats.org/spreadsheetml/2006/main">
  <c r="E22" i="4" l="1"/>
  <c r="H22" i="4"/>
  <c r="F31" i="4"/>
  <c r="G31" i="4"/>
  <c r="D31" i="4"/>
  <c r="G21" i="4"/>
  <c r="F21" i="4"/>
  <c r="D21" i="4"/>
  <c r="D39" i="4" s="1"/>
  <c r="C31" i="4"/>
  <c r="C21" i="4"/>
  <c r="H38" i="4"/>
  <c r="H37" i="4"/>
  <c r="E38" i="4"/>
  <c r="E37" i="4"/>
  <c r="G37" i="4"/>
  <c r="G39" i="4"/>
  <c r="F37" i="4"/>
  <c r="D37" i="4"/>
  <c r="C37" i="4"/>
  <c r="C39" i="4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H21" i="4" s="1"/>
  <c r="E24" i="4"/>
  <c r="E21" i="4" s="1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F39" i="4"/>
  <c r="E16" i="4"/>
  <c r="H39" i="4" l="1"/>
  <c r="E39" i="4"/>
</calcChain>
</file>

<file path=xl/sharedStrings.xml><?xml version="1.0" encoding="utf-8"?>
<sst xmlns="http://schemas.openxmlformats.org/spreadsheetml/2006/main" count="106" uniqueCount="59">
  <si>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</si>
  <si>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</si>
  <si>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</si>
  <si>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</si>
  <si>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</si>
  <si>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</si>
  <si>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</si>
  <si>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</si>
  <si>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</si>
  <si>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</si>
  <si>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</si>
  <si>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</si>
  <si>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</si>
  <si>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</si>
  <si>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</si>
  <si>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</si>
  <si>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</si>
  <si>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</si>
  <si>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</si>
  <si>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</si>
  <si>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</si>
  <si>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</si>
  <si>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</si>
  <si>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</si>
  <si>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</si>
  <si>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</si>
  <si>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</si>
  <si>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</si>
  <si>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</si>
  <si>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</si>
  <si>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</si>
  <si>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indexed="3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</si>
  <si>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</si>
  <si>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</si>
  <si>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indexed="8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</si>
  <si>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</si>
  <si>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</si>
  <si>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</si>
  <si>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</si>
  <si>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</si>
  <si>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</si>
  <si>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</si>
  <si>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</si>
  <si>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</si>
  <si>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</si>
  <si>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</si>
  <si>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</si>
  <si>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</si>
  <si>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</si>
  <si>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JUNTA MUNICIPAL DE AGUA POTABLE Y ALCANTARILLADO DE ACAMBARO, GTO.
ESTADO ANALÍTICO DE INGRESOS
DEL 1 DE ENERO AL 31 DE MARZO DEL 2021</t>
  </si>
  <si>
    <t xml:space="preserve">Bajo protesta de decir verdad declaramos que los Estados Financieros y sus notas, son razonablemente correctos y son responsabilidad del </t>
  </si>
  <si>
    <t>emisor.</t>
  </si>
  <si>
    <t>REVISO</t>
  </si>
  <si>
    <t xml:space="preserve"> AUTORIZO</t>
  </si>
  <si>
    <t>C.P. SANTA VEGA PEÑA</t>
  </si>
  <si>
    <t xml:space="preserve">LIC.. MARTHA CECILIA GARCÍA TAPIA
</t>
  </si>
  <si>
    <t>GERENTE ADMINISTRATIVO</t>
  </si>
  <si>
    <t>PRESIDENTA DEL CONSEJO DIRECTIVO</t>
  </si>
  <si>
    <t>DE LA JUMAPAA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</si>
</sst>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30"/>
      <name val="Arial"/>
      <family val="2"/>
    </font>
    <font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4" fillId="2" borderId="1" xfId="8" quotePrefix="1" applyFont="1" applyFill="1" applyBorder="1" applyAlignment="1">
      <alignment horizontal="center" vertical="center" wrapText="1"/>
    </xf>
    <xf numFmtId="0" fontId="4" fillId="2" borderId="2" xfId="8" quotePrefix="1" applyFont="1" applyFill="1" applyBorder="1" applyAlignment="1">
      <alignment horizontal="center" vertical="center" wrapText="1"/>
    </xf>
    <xf numFmtId="0" fontId="3" fillId="0" borderId="3" xfId="8" quotePrefix="1" applyFont="1" applyFill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horizontal="left" vertical="top" indent="3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4" fillId="0" borderId="7" xfId="9" applyFont="1" applyFill="1" applyBorder="1" applyAlignment="1" applyProtection="1">
      <alignment horizontal="center" vertical="top"/>
    </xf>
    <xf numFmtId="0" fontId="4" fillId="0" borderId="0" xfId="8" applyFont="1" applyFill="1" applyBorder="1" applyAlignment="1" applyProtection="1">
      <alignment horizontal="justify" vertical="top" wrapText="1"/>
    </xf>
    <xf numFmtId="0" fontId="3" fillId="0" borderId="7" xfId="8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vertical="top"/>
    </xf>
    <xf numFmtId="0" fontId="3" fillId="0" borderId="3" xfId="8" quotePrefix="1" applyFont="1" applyFill="1" applyBorder="1" applyAlignment="1" applyProtection="1">
      <alignment horizontal="center" vertical="top"/>
    </xf>
    <xf numFmtId="0" fontId="4" fillId="0" borderId="4" xfId="8" applyFont="1" applyFill="1" applyBorder="1" applyAlignment="1" applyProtection="1">
      <alignment horizontal="center" vertical="top" wrapText="1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4" fillId="0" borderId="5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3" fillId="0" borderId="6" xfId="8" applyNumberFormat="1" applyFont="1" applyFill="1" applyBorder="1" applyAlignment="1" applyProtection="1">
      <alignment vertical="top"/>
      <protection locked="0"/>
    </xf>
    <xf numFmtId="0" fontId="3" fillId="0" borderId="9" xfId="8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10" xfId="8" quotePrefix="1" applyFont="1" applyFill="1" applyBorder="1" applyAlignment="1" applyProtection="1">
      <alignment horizontal="center"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4" fillId="0" borderId="4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0" fontId="4" fillId="0" borderId="7" xfId="8" applyFont="1" applyFill="1" applyBorder="1" applyAlignment="1" applyProtection="1">
      <alignment horizontal="left" vertical="top"/>
    </xf>
    <xf numFmtId="0" fontId="4" fillId="0" borderId="7" xfId="8" applyFont="1" applyFill="1" applyBorder="1" applyAlignment="1" applyProtection="1">
      <alignment vertical="top"/>
    </xf>
    <xf numFmtId="0" fontId="8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13" fillId="3" borderId="0" xfId="0" applyFont="1" applyFill="1" applyBorder="1" applyAlignment="1">
      <alignment vertical="top"/>
    </xf>
    <xf numFmtId="0" fontId="3" fillId="0" borderId="0" xfId="9" applyFont="1" applyFill="1" applyBorder="1" applyProtection="1">
      <protection locked="0"/>
    </xf>
    <xf numFmtId="0" fontId="13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</xf>
    <xf numFmtId="0" fontId="4" fillId="0" borderId="12" xfId="8" applyFont="1" applyFill="1" applyBorder="1" applyAlignment="1" applyProtection="1">
      <alignment horizontal="left" vertical="top" wrapText="1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>
      <alignment horizontal="center" vertical="center"/>
    </xf>
    <xf numFmtId="0" fontId="4" fillId="2" borderId="11" xfId="8" applyFont="1" applyFill="1" applyBorder="1" applyAlignment="1">
      <alignment horizontal="center" vertical="center"/>
    </xf>
    <xf numFmtId="0" fontId="4" fillId="2" borderId="7" xfId="8" applyFont="1" applyFill="1" applyBorder="1" applyAlignment="1">
      <alignment horizontal="center" vertical="center"/>
    </xf>
    <xf numFmtId="0" fontId="4" fillId="2" borderId="12" xfId="8" applyFont="1" applyFill="1" applyBorder="1" applyAlignment="1">
      <alignment horizontal="center" vertical="center"/>
    </xf>
    <xf numFmtId="0" fontId="4" fillId="2" borderId="13" xfId="8" applyFont="1" applyFill="1" applyBorder="1" applyAlignment="1">
      <alignment horizontal="center" vertical="center"/>
    </xf>
    <xf numFmtId="0" fontId="4" fillId="2" borderId="1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Normal="100" workbookViewId="0">
      <selection activeCell="D19" sqref="D19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2" t="s">
        <v>49</v>
      </c>
      <c r="B1" s="53"/>
      <c r="C1" s="53"/>
      <c r="D1" s="53"/>
      <c r="E1" s="53"/>
      <c r="F1" s="53"/>
      <c r="G1" s="53"/>
      <c r="H1" s="54"/>
    </row>
    <row r="2" spans="1:9" s="3" customFormat="1" x14ac:dyDescent="0.2">
      <c r="A2" s="55" t="s">
        <v>14</v>
      </c>
      <c r="B2" s="56"/>
      <c r="C2" s="53" t="s">
        <v>22</v>
      </c>
      <c r="D2" s="53"/>
      <c r="E2" s="53"/>
      <c r="F2" s="53"/>
      <c r="G2" s="53"/>
      <c r="H2" s="61" t="s">
        <v>19</v>
      </c>
    </row>
    <row r="3" spans="1:9" s="1" customFormat="1" ht="24.95" customHeight="1" x14ac:dyDescent="0.2">
      <c r="A3" s="57"/>
      <c r="B3" s="5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2"/>
    </row>
    <row r="4" spans="1:9" s="1" customFormat="1" x14ac:dyDescent="0.2">
      <c r="A4" s="59"/>
      <c r="B4" s="6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41" t="s">
        <v>0</v>
      </c>
      <c r="C5" s="21">
        <v>0</v>
      </c>
      <c r="D5" s="21">
        <v>0</v>
      </c>
      <c r="E5" s="21">
        <f t="shared" ref="E5:E14" si="0">C5+D5</f>
        <v>0</v>
      </c>
      <c r="F5" s="21">
        <v>0</v>
      </c>
      <c r="G5" s="21">
        <v>0</v>
      </c>
      <c r="H5" s="21">
        <f t="shared" ref="H5:H14" si="1">G5-C5</f>
        <v>0</v>
      </c>
      <c r="I5" s="43" t="s">
        <v>37</v>
      </c>
    </row>
    <row r="6" spans="1:9" x14ac:dyDescent="0.2">
      <c r="A6" s="32"/>
      <c r="B6" s="42" t="s">
        <v>1</v>
      </c>
      <c r="C6" s="22">
        <v>0</v>
      </c>
      <c r="D6" s="22">
        <v>0</v>
      </c>
      <c r="E6" s="22">
        <f t="shared" si="0"/>
        <v>0</v>
      </c>
      <c r="F6" s="22">
        <v>0</v>
      </c>
      <c r="G6" s="22">
        <v>0</v>
      </c>
      <c r="H6" s="22">
        <f t="shared" si="1"/>
        <v>0</v>
      </c>
      <c r="I6" s="43" t="s">
        <v>47</v>
      </c>
    </row>
    <row r="7" spans="1:9" x14ac:dyDescent="0.2">
      <c r="A7" s="31"/>
      <c r="B7" s="41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3" t="s">
        <v>38</v>
      </c>
    </row>
    <row r="8" spans="1:9" x14ac:dyDescent="0.2">
      <c r="A8" s="31"/>
      <c r="B8" s="41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3" t="s">
        <v>39</v>
      </c>
    </row>
    <row r="9" spans="1:9" x14ac:dyDescent="0.2">
      <c r="A9" s="31"/>
      <c r="B9" s="41" t="s">
        <v>4</v>
      </c>
      <c r="C9" s="22">
        <v>988206.41</v>
      </c>
      <c r="D9" s="22">
        <v>600000</v>
      </c>
      <c r="E9" s="22">
        <f t="shared" si="0"/>
        <v>1588206.4100000001</v>
      </c>
      <c r="F9" s="22">
        <v>94687.81</v>
      </c>
      <c r="G9" s="22">
        <v>94687.81</v>
      </c>
      <c r="H9" s="22">
        <f t="shared" si="1"/>
        <v>-893518.60000000009</v>
      </c>
      <c r="I9" s="43" t="s">
        <v>40</v>
      </c>
    </row>
    <row r="10" spans="1:9" x14ac:dyDescent="0.2">
      <c r="A10" s="32"/>
      <c r="B10" s="42" t="s">
        <v>5</v>
      </c>
      <c r="C10" s="22">
        <v>0</v>
      </c>
      <c r="D10" s="22">
        <v>0</v>
      </c>
      <c r="E10" s="22">
        <f t="shared" si="0"/>
        <v>0</v>
      </c>
      <c r="F10" s="22">
        <v>0</v>
      </c>
      <c r="G10" s="22">
        <v>0</v>
      </c>
      <c r="H10" s="22">
        <f t="shared" si="1"/>
        <v>0</v>
      </c>
      <c r="I10" s="43" t="s">
        <v>41</v>
      </c>
    </row>
    <row r="11" spans="1:9" x14ac:dyDescent="0.2">
      <c r="A11" s="38"/>
      <c r="B11" s="41" t="s">
        <v>24</v>
      </c>
      <c r="C11" s="22">
        <v>50620181.899999999</v>
      </c>
      <c r="D11" s="22">
        <v>-600000</v>
      </c>
      <c r="E11" s="22">
        <f t="shared" si="0"/>
        <v>50020181.899999999</v>
      </c>
      <c r="F11" s="22">
        <v>26582567.120000001</v>
      </c>
      <c r="G11" s="22">
        <v>26582567.120000001</v>
      </c>
      <c r="H11" s="22">
        <f t="shared" si="1"/>
        <v>-24037614.779999997</v>
      </c>
      <c r="I11" s="43" t="s">
        <v>42</v>
      </c>
    </row>
    <row r="12" spans="1:9" ht="22.5" x14ac:dyDescent="0.2">
      <c r="A12" s="38"/>
      <c r="B12" s="41" t="s">
        <v>25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  <c r="I12" s="43" t="s">
        <v>43</v>
      </c>
    </row>
    <row r="13" spans="1:9" ht="22.5" x14ac:dyDescent="0.2">
      <c r="A13" s="38"/>
      <c r="B13" s="41" t="s">
        <v>26</v>
      </c>
      <c r="C13" s="22">
        <v>0</v>
      </c>
      <c r="D13" s="22">
        <v>0</v>
      </c>
      <c r="E13" s="22">
        <f t="shared" si="0"/>
        <v>0</v>
      </c>
      <c r="F13" s="22">
        <v>0</v>
      </c>
      <c r="G13" s="22">
        <v>0</v>
      </c>
      <c r="H13" s="22">
        <f t="shared" si="1"/>
        <v>0</v>
      </c>
      <c r="I13" s="43" t="s">
        <v>44</v>
      </c>
    </row>
    <row r="14" spans="1:9" x14ac:dyDescent="0.2">
      <c r="A14" s="31"/>
      <c r="B14" s="41" t="s">
        <v>6</v>
      </c>
      <c r="C14" s="22">
        <v>13300000</v>
      </c>
      <c r="D14" s="22">
        <v>0</v>
      </c>
      <c r="E14" s="22">
        <f t="shared" si="0"/>
        <v>13300000</v>
      </c>
      <c r="F14" s="22">
        <v>0</v>
      </c>
      <c r="G14" s="22">
        <v>0</v>
      </c>
      <c r="H14" s="22">
        <f t="shared" si="1"/>
        <v>-13300000</v>
      </c>
      <c r="I14" s="43" t="s">
        <v>45</v>
      </c>
    </row>
    <row r="15" spans="1:9" x14ac:dyDescent="0.2">
      <c r="A15" s="31"/>
      <c r="C15" s="13"/>
      <c r="D15" s="13"/>
      <c r="E15" s="13"/>
      <c r="F15" s="13"/>
      <c r="G15" s="13"/>
      <c r="H15" s="13"/>
      <c r="I15" s="43" t="s">
        <v>46</v>
      </c>
    </row>
    <row r="16" spans="1:9" x14ac:dyDescent="0.2">
      <c r="A16" s="9"/>
      <c r="B16" s="10" t="s">
        <v>13</v>
      </c>
      <c r="C16" s="23">
        <f t="shared" ref="C16:H16" si="2">SUM(C5:C14)</f>
        <v>64908388.309999995</v>
      </c>
      <c r="D16" s="23">
        <f t="shared" si="2"/>
        <v>0</v>
      </c>
      <c r="E16" s="23">
        <f t="shared" si="2"/>
        <v>64908388.310000002</v>
      </c>
      <c r="F16" s="23">
        <f t="shared" si="2"/>
        <v>26677254.93</v>
      </c>
      <c r="G16" s="11">
        <f t="shared" si="2"/>
        <v>26677254.93</v>
      </c>
      <c r="H16" s="12">
        <f t="shared" si="2"/>
        <v>-38231133.379999995</v>
      </c>
      <c r="I16" s="43" t="s">
        <v>46</v>
      </c>
    </row>
    <row r="17" spans="1:9" x14ac:dyDescent="0.2">
      <c r="A17" s="33"/>
      <c r="B17" s="28"/>
      <c r="C17" s="29"/>
      <c r="D17" s="29"/>
      <c r="E17" s="34"/>
      <c r="F17" s="30" t="s">
        <v>21</v>
      </c>
      <c r="G17" s="35"/>
      <c r="H17" s="27"/>
      <c r="I17" s="43" t="s">
        <v>46</v>
      </c>
    </row>
    <row r="18" spans="1:9" x14ac:dyDescent="0.2">
      <c r="A18" s="63" t="s">
        <v>23</v>
      </c>
      <c r="B18" s="64"/>
      <c r="C18" s="53" t="s">
        <v>22</v>
      </c>
      <c r="D18" s="53"/>
      <c r="E18" s="53"/>
      <c r="F18" s="53"/>
      <c r="G18" s="53"/>
      <c r="H18" s="61" t="s">
        <v>19</v>
      </c>
      <c r="I18" s="43" t="s">
        <v>46</v>
      </c>
    </row>
    <row r="19" spans="1:9" ht="22.5" x14ac:dyDescent="0.2">
      <c r="A19" s="65"/>
      <c r="B19" s="6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2"/>
      <c r="I19" s="43" t="s">
        <v>46</v>
      </c>
    </row>
    <row r="20" spans="1:9" x14ac:dyDescent="0.2">
      <c r="A20" s="67"/>
      <c r="B20" s="6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3" t="s">
        <v>46</v>
      </c>
    </row>
    <row r="21" spans="1:9" x14ac:dyDescent="0.2">
      <c r="A21" s="39" t="s">
        <v>27</v>
      </c>
      <c r="B21" s="15"/>
      <c r="C21" s="24">
        <f t="shared" ref="C21:H21" si="3">SUM(C22+C23+C24+C25+C26+C27+C28+C29)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43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9" si="4">C22+D22</f>
        <v>0</v>
      </c>
      <c r="F22" s="25">
        <v>0</v>
      </c>
      <c r="G22" s="25">
        <v>0</v>
      </c>
      <c r="H22" s="25">
        <f t="shared" ref="H22:H29" si="5">G22-C22</f>
        <v>0</v>
      </c>
      <c r="I22" s="43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4"/>
        <v>0</v>
      </c>
      <c r="F23" s="25">
        <v>0</v>
      </c>
      <c r="G23" s="25">
        <v>0</v>
      </c>
      <c r="H23" s="25">
        <f t="shared" si="5"/>
        <v>0</v>
      </c>
      <c r="I23" s="43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  <c r="I24" s="43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4"/>
        <v>0</v>
      </c>
      <c r="F25" s="25">
        <v>0</v>
      </c>
      <c r="G25" s="25">
        <v>0</v>
      </c>
      <c r="H25" s="25">
        <f t="shared" si="5"/>
        <v>0</v>
      </c>
      <c r="I25" s="43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si="4"/>
        <v>0</v>
      </c>
      <c r="F26" s="25">
        <v>0</v>
      </c>
      <c r="G26" s="25">
        <v>0</v>
      </c>
      <c r="H26" s="25">
        <f t="shared" si="5"/>
        <v>0</v>
      </c>
      <c r="I26" s="43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si="4"/>
        <v>0</v>
      </c>
      <c r="F27" s="25">
        <v>0</v>
      </c>
      <c r="G27" s="25">
        <v>0</v>
      </c>
      <c r="H27" s="25">
        <f t="shared" si="5"/>
        <v>0</v>
      </c>
      <c r="I27" s="43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 t="shared" si="5"/>
        <v>0</v>
      </c>
      <c r="I28" s="43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4"/>
        <v>0</v>
      </c>
      <c r="F29" s="25">
        <v>0</v>
      </c>
      <c r="G29" s="25">
        <v>0</v>
      </c>
      <c r="H29" s="25">
        <f t="shared" si="5"/>
        <v>0</v>
      </c>
      <c r="I29" s="43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3" t="s">
        <v>46</v>
      </c>
    </row>
    <row r="31" spans="1:9" ht="41.25" customHeight="1" x14ac:dyDescent="0.2">
      <c r="A31" s="50" t="s">
        <v>48</v>
      </c>
      <c r="B31" s="51"/>
      <c r="C31" s="26">
        <f t="shared" ref="C31:H31" si="6">SUM(C32:C35)</f>
        <v>51608388.309999995</v>
      </c>
      <c r="D31" s="26">
        <f t="shared" si="6"/>
        <v>0</v>
      </c>
      <c r="E31" s="26">
        <f t="shared" si="6"/>
        <v>51608388.310000002</v>
      </c>
      <c r="F31" s="26">
        <f t="shared" si="6"/>
        <v>26677254.93</v>
      </c>
      <c r="G31" s="26">
        <f t="shared" si="6"/>
        <v>26677254.93</v>
      </c>
      <c r="H31" s="26">
        <f t="shared" si="6"/>
        <v>-24931133.379999999</v>
      </c>
      <c r="I31" s="43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3" t="s">
        <v>47</v>
      </c>
    </row>
    <row r="33" spans="1:9" x14ac:dyDescent="0.2">
      <c r="A33" s="16"/>
      <c r="B33" s="17" t="s">
        <v>31</v>
      </c>
      <c r="C33" s="25">
        <v>988206.41</v>
      </c>
      <c r="D33" s="25">
        <v>600000</v>
      </c>
      <c r="E33" s="25">
        <f>C33+D33</f>
        <v>1588206.4100000001</v>
      </c>
      <c r="F33" s="25">
        <v>94687.81</v>
      </c>
      <c r="G33" s="25">
        <v>94687.81</v>
      </c>
      <c r="H33" s="25">
        <f>G33-C33</f>
        <v>-893518.60000000009</v>
      </c>
      <c r="I33" s="43" t="s">
        <v>40</v>
      </c>
    </row>
    <row r="34" spans="1:9" x14ac:dyDescent="0.2">
      <c r="A34" s="16"/>
      <c r="B34" s="17" t="s">
        <v>32</v>
      </c>
      <c r="C34" s="25">
        <v>50620181.899999999</v>
      </c>
      <c r="D34" s="25">
        <v>-600000</v>
      </c>
      <c r="E34" s="25">
        <f>C34+D34</f>
        <v>50020181.899999999</v>
      </c>
      <c r="F34" s="25">
        <v>26582567.120000001</v>
      </c>
      <c r="G34" s="25">
        <v>26582567.120000001</v>
      </c>
      <c r="H34" s="25">
        <f>G34-C34</f>
        <v>-24037614.779999997</v>
      </c>
      <c r="I34" s="43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>G35-C35</f>
        <v>0</v>
      </c>
      <c r="I35" s="43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3" t="s">
        <v>46</v>
      </c>
    </row>
    <row r="37" spans="1:9" x14ac:dyDescent="0.2">
      <c r="A37" s="40" t="s">
        <v>33</v>
      </c>
      <c r="B37" s="18"/>
      <c r="C37" s="26">
        <f t="shared" ref="C37:H37" si="7">SUM(C38)</f>
        <v>13300000</v>
      </c>
      <c r="D37" s="26">
        <f t="shared" si="7"/>
        <v>0</v>
      </c>
      <c r="E37" s="26">
        <f t="shared" si="7"/>
        <v>13300000</v>
      </c>
      <c r="F37" s="26">
        <f t="shared" si="7"/>
        <v>0</v>
      </c>
      <c r="G37" s="26">
        <f t="shared" si="7"/>
        <v>0</v>
      </c>
      <c r="H37" s="26">
        <f t="shared" si="7"/>
        <v>-13300000</v>
      </c>
      <c r="I37" s="43" t="s">
        <v>46</v>
      </c>
    </row>
    <row r="38" spans="1:9" x14ac:dyDescent="0.2">
      <c r="A38" s="14"/>
      <c r="B38" s="17" t="s">
        <v>6</v>
      </c>
      <c r="C38" s="25">
        <v>13300000</v>
      </c>
      <c r="D38" s="25">
        <v>0</v>
      </c>
      <c r="E38" s="25">
        <f>C38+D38</f>
        <v>13300000</v>
      </c>
      <c r="F38" s="25">
        <v>0</v>
      </c>
      <c r="G38" s="25">
        <v>0</v>
      </c>
      <c r="H38" s="25">
        <f>G38-C38</f>
        <v>-13300000</v>
      </c>
      <c r="I38" s="43" t="s">
        <v>45</v>
      </c>
    </row>
    <row r="39" spans="1:9" x14ac:dyDescent="0.2">
      <c r="A39" s="19"/>
      <c r="B39" s="20" t="s">
        <v>13</v>
      </c>
      <c r="C39" s="23">
        <f t="shared" ref="C39:H39" si="8">SUM(C37+C31+C21)</f>
        <v>64908388.309999995</v>
      </c>
      <c r="D39" s="23">
        <f t="shared" si="8"/>
        <v>0</v>
      </c>
      <c r="E39" s="23">
        <f t="shared" si="8"/>
        <v>64908388.310000002</v>
      </c>
      <c r="F39" s="23">
        <f t="shared" si="8"/>
        <v>26677254.93</v>
      </c>
      <c r="G39" s="23">
        <f t="shared" si="8"/>
        <v>26677254.93</v>
      </c>
      <c r="H39" s="12">
        <f t="shared" si="8"/>
        <v>-38231133.379999995</v>
      </c>
      <c r="I39" s="43" t="s">
        <v>46</v>
      </c>
    </row>
    <row r="40" spans="1:9" ht="22.5" x14ac:dyDescent="0.2">
      <c r="B40" s="36" t="s">
        <v>34</v>
      </c>
    </row>
    <row r="41" spans="1:9" x14ac:dyDescent="0.2">
      <c r="B41" s="37" t="s">
        <v>35</v>
      </c>
    </row>
    <row r="42" spans="1:9" ht="30.75" customHeight="1" x14ac:dyDescent="0.2">
      <c r="B42" s="49" t="s">
        <v>36</v>
      </c>
      <c r="C42" s="49"/>
      <c r="D42" s="49"/>
      <c r="E42" s="49"/>
      <c r="F42" s="49"/>
      <c r="G42" s="49"/>
      <c r="H42" s="49"/>
    </row>
    <row r="43" spans="1:9" s="45" customFormat="1" ht="12" x14ac:dyDescent="0.2">
      <c r="A43" s="44" t="s">
        <v>50</v>
      </c>
      <c r="B43"/>
      <c r="C43"/>
      <c r="D43"/>
    </row>
    <row r="44" spans="1:9" s="45" customFormat="1" ht="12" x14ac:dyDescent="0.2">
      <c r="B44" s="46" t="s">
        <v>51</v>
      </c>
    </row>
    <row r="45" spans="1:9" s="45" customFormat="1" x14ac:dyDescent="0.2"/>
    <row r="46" spans="1:9" s="45" customFormat="1" x14ac:dyDescent="0.2"/>
    <row r="47" spans="1:9" s="45" customFormat="1" x14ac:dyDescent="0.2">
      <c r="B47" s="47" t="s">
        <v>52</v>
      </c>
      <c r="F47" s="47" t="s">
        <v>53</v>
      </c>
    </row>
    <row r="48" spans="1:9" s="45" customFormat="1" x14ac:dyDescent="0.2">
      <c r="B48" s="47"/>
      <c r="F48" s="48"/>
    </row>
    <row r="49" spans="2:6" s="45" customFormat="1" x14ac:dyDescent="0.2">
      <c r="B49" s="47"/>
      <c r="F49" s="48"/>
    </row>
    <row r="50" spans="2:6" s="45" customFormat="1" x14ac:dyDescent="0.2">
      <c r="B50" s="47"/>
      <c r="F50" s="48"/>
    </row>
    <row r="51" spans="2:6" s="45" customFormat="1" x14ac:dyDescent="0.2">
      <c r="B51" s="47"/>
      <c r="F51" s="48"/>
    </row>
    <row r="52" spans="2:6" s="45" customFormat="1" x14ac:dyDescent="0.2">
      <c r="B52" s="47"/>
      <c r="F52" s="48"/>
    </row>
    <row r="53" spans="2:6" s="45" customFormat="1" ht="12" customHeight="1" x14ac:dyDescent="0.2">
      <c r="B53" s="47" t="s">
        <v>54</v>
      </c>
      <c r="F53" s="47" t="s">
        <v>55</v>
      </c>
    </row>
    <row r="54" spans="2:6" s="45" customFormat="1" x14ac:dyDescent="0.2">
      <c r="B54" s="47" t="s">
        <v>56</v>
      </c>
      <c r="F54" s="47" t="s">
        <v>57</v>
      </c>
    </row>
    <row r="55" spans="2:6" s="45" customFormat="1" x14ac:dyDescent="0.2">
      <c r="B55" s="47" t="s">
        <v>58</v>
      </c>
      <c r="F55" s="47" t="s">
        <v>58</v>
      </c>
    </row>
  </sheetData>
  <sheetProtection formatCells="0" formatColumns="0" formatRows="0" insertRows="0" autoFilter="0"/>
  <mergeCells count="9">
    <mergeCell ref="B42:H42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35433070866141736" bottom="0.15748031496062992" header="0.31496062992125984" footer="0.31496062992125984"/>
  <pageSetup paperSize="9" scale="75" orientation="landscape" r:id="rId1"/>
  <ignoredErrors>
    <ignoredError sqref="C20:G20 C4:G4 I5:I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E869BC-F9C8-416C-B474-9A6B32976D5B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PAPELERIA</cp:lastModifiedBy>
  <cp:lastPrinted>2021-04-28T17:03:08Z</cp:lastPrinted>
  <dcterms:created xsi:type="dcterms:W3CDTF">2012-12-11T20:48:19Z</dcterms:created>
  <dcterms:modified xsi:type="dcterms:W3CDTF">2022-11-11T22:19:25Z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